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成绩排名表" sheetId="7" r:id="rId1"/>
  </sheets>
  <definedNames>
    <definedName name="_xlnm.Print_Titles" localSheetId="0">总成绩排名表!$3:$3</definedName>
    <definedName name="_xlnm._FilterDatabase" localSheetId="0" hidden="1">总成绩排名表!$A$3:$N$16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<sst xmlns="http://schemas.openxmlformats.org/spreadsheetml/2006/main" count="62" uniqueCount="38">
  <si>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附件1</t>
  </si>
  <si>
    <t>贵州草海保护开发投资有限责任公司
招聘工作人员面试成绩、总成绩排名及体检人员名单</t>
  </si>
  <si>
    <t>序号</t>
  </si>
  <si>
    <t>职位
代码</t>
  </si>
  <si>
    <t>招考单位</t>
  </si>
  <si>
    <t>职位名称</t>
  </si>
  <si>
    <t>姓名</t>
  </si>
  <si>
    <t>准考证号</t>
  </si>
  <si>
    <t>笔试
成绩</t>
  </si>
  <si>
    <t>折算后
笔试成绩
（40%）</t>
  </si>
  <si>
    <t>面试
成绩</t>
  </si>
  <si>
    <t>折算后
面试成绩
（60%）</t>
  </si>
  <si>
    <t>总成绩</t>
  </si>
  <si>
    <t>排名</t>
  </si>
  <si>
    <t>是否进入体检</t>
  </si>
  <si>
    <t>备注</t>
  </si>
  <si>
    <t>贵州草海保护开发投资有限责任公司</t>
  </si>
  <si>
    <t>市场发展部工作人员</t>
  </si>
  <si>
    <t xml:space="preserve">是 </t>
  </si>
  <si>
    <t>否</t>
  </si>
  <si>
    <t>威宁乌撒文体用品有限责任公司</t>
  </si>
  <si>
    <t>摄影摄像师</t>
  </si>
  <si>
    <t>03</t>
  </si>
  <si>
    <t>影视后期制作</t>
  </si>
  <si>
    <t>孔莎</t>
  </si>
  <si>
    <t>20250314</t>
  </si>
  <si>
    <t>罗颖悦</t>
  </si>
  <si>
    <t>20250316</t>
  </si>
  <si>
    <t>杨凯</t>
  </si>
  <si>
    <t>20250313</t>
  </si>
  <si>
    <t>余崇嵩</t>
  </si>
  <si>
    <t>20250317</t>
  </si>
  <si>
    <t>04</t>
  </si>
  <si>
    <t>新媒体运营</t>
  </si>
  <si>
    <t>夏静</t>
  </si>
  <si>
    <t>20250320</t>
  </si>
  <si>
    <t>陈逍</t>
  </si>
  <si>
    <t>20250319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</si>
</sst>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M10" sqref="M10"/>
    </sheetView>
  </sheetViews>
  <sheetFormatPr defaultColWidth="9" defaultRowHeight="13.5"/>
  <cols>
    <col min="1" max="1" width="5" customWidth="1"/>
    <col min="2" max="2" width="8.5" customWidth="1"/>
    <col min="3" max="3" width="14" customWidth="1"/>
    <col min="4" max="4" width="9.625" customWidth="1"/>
    <col min="5" max="5" width="9.5" customWidth="1"/>
    <col min="6" max="6" width="9.75" customWidth="1"/>
    <col min="8" max="8" width="10.375" customWidth="1"/>
    <col min="10" max="10" width="10.25" customWidth="1"/>
  </cols>
  <sheetData>
    <row r="1" ht="34" customHeight="1" spans="1:14">
      <c r="A1" s="1" t="s">
        <v>0</v>
      </c>
      <c r="B1" s="1"/>
    </row>
    <row r="2" ht="54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.5" spans="1:14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5" t="s">
        <v>13</v>
      </c>
      <c r="M3" s="5" t="s">
        <v>14</v>
      </c>
      <c r="N3" s="4" t="s">
        <v>15</v>
      </c>
    </row>
    <row r="4" ht="55" customHeight="1" spans="1:14">
      <c r="A4" s="6">
        <v>1</v>
      </c>
      <c r="B4" s="7" t="str">
        <f t="shared" ref="B4:B6" si="0">"01"</f>
        <v>01</v>
      </c>
      <c r="C4" s="8" t="s">
        <v>16</v>
      </c>
      <c r="D4" s="7" t="s">
        <v>17</v>
      </c>
      <c r="E4" s="7" t="str">
        <f>"马林"</f>
        <v>马林</v>
      </c>
      <c r="F4" s="7" t="str">
        <f>"20250113"</f>
        <v>20250113</v>
      </c>
      <c r="G4" s="9">
        <v>74.74</v>
      </c>
      <c r="H4" s="10">
        <f>G4*0.4</f>
        <v>29.896</v>
      </c>
      <c r="I4" s="11">
        <v>75</v>
      </c>
      <c r="J4" s="10">
        <f>I4*0.6</f>
        <v>45</v>
      </c>
      <c r="K4" s="10">
        <f>H4+J4</f>
        <v>74.896</v>
      </c>
      <c r="L4" s="12">
        <v>1</v>
      </c>
      <c r="M4" s="6" t="s">
        <v>18</v>
      </c>
      <c r="N4" s="13"/>
    </row>
    <row r="5" ht="55" customHeight="1" spans="1:14">
      <c r="A5" s="6">
        <v>3</v>
      </c>
      <c r="B5" s="7" t="str">
        <f>"01"</f>
        <v>01</v>
      </c>
      <c r="C5" s="14"/>
      <c r="D5" s="7" t="s">
        <v>17</v>
      </c>
      <c r="E5" s="7" t="str">
        <f>"吴超达"</f>
        <v>吴超达</v>
      </c>
      <c r="F5" s="7" t="str">
        <f>"20250134"</f>
        <v>20250134</v>
      </c>
      <c r="G5" s="9">
        <v>63.75</v>
      </c>
      <c r="H5" s="10">
        <f>G5*0.4</f>
        <v>25.5</v>
      </c>
      <c r="I5" s="11">
        <v>80.27</v>
      </c>
      <c r="J5" s="10">
        <f>I5*0.6</f>
        <v>48.162</v>
      </c>
      <c r="K5" s="10">
        <f>H5+J5</f>
        <v>73.662</v>
      </c>
      <c r="L5" s="12">
        <v>2</v>
      </c>
      <c r="M5" s="6" t="s">
        <v>19</v>
      </c>
      <c r="N5" s="13"/>
    </row>
    <row r="6" ht="55" customHeight="1" spans="1:14">
      <c r="A6" s="6">
        <v>2</v>
      </c>
      <c r="B6" s="7" t="str">
        <f>"01"</f>
        <v>01</v>
      </c>
      <c r="C6" s="15"/>
      <c r="D6" s="7" t="s">
        <v>17</v>
      </c>
      <c r="E6" s="7" t="str">
        <f>"孙取胜"</f>
        <v>孙取胜</v>
      </c>
      <c r="F6" s="7" t="str">
        <f>"20250118"</f>
        <v>20250118</v>
      </c>
      <c r="G6" s="9">
        <v>65</v>
      </c>
      <c r="H6" s="10">
        <f>G6*0.4</f>
        <v>26</v>
      </c>
      <c r="I6" s="11">
        <v>70.2</v>
      </c>
      <c r="J6" s="10">
        <f>I6*0.6</f>
        <v>42.12</v>
      </c>
      <c r="K6" s="10">
        <f>H6+J6</f>
        <v>68.12</v>
      </c>
      <c r="L6" s="12">
        <v>3</v>
      </c>
      <c r="M6" s="6" t="s">
        <v>19</v>
      </c>
      <c r="N6" s="13"/>
    </row>
    <row r="7" ht="55" customHeight="1" spans="1:14">
      <c r="A7" s="6">
        <v>5</v>
      </c>
      <c r="B7" s="7" t="str">
        <f>"02"</f>
        <v>02</v>
      </c>
      <c r="C7" s="8" t="s">
        <v>20</v>
      </c>
      <c r="D7" s="7" t="s">
        <v>21</v>
      </c>
      <c r="E7" s="7" t="str">
        <f>"祖海雪"</f>
        <v>祖海雪</v>
      </c>
      <c r="F7" s="7" t="str">
        <f>"20250304"</f>
        <v>20250304</v>
      </c>
      <c r="G7" s="16">
        <v>65</v>
      </c>
      <c r="H7" s="10">
        <f>G7*0.4</f>
        <v>26</v>
      </c>
      <c r="I7" s="11">
        <v>79</v>
      </c>
      <c r="J7" s="10">
        <f>I7*0.6</f>
        <v>47.4</v>
      </c>
      <c r="K7" s="10">
        <f>H7+J7</f>
        <v>73.4</v>
      </c>
      <c r="L7" s="12">
        <v>1</v>
      </c>
      <c r="M7" s="6" t="s">
        <v>18</v>
      </c>
      <c r="N7" s="13"/>
    </row>
    <row r="8" ht="55" customHeight="1" spans="1:14">
      <c r="A8" s="6">
        <v>4</v>
      </c>
      <c r="B8" s="7" t="str">
        <f>"02"</f>
        <v>02</v>
      </c>
      <c r="C8" s="14"/>
      <c r="D8" s="7" t="s">
        <v>21</v>
      </c>
      <c r="E8" s="7" t="str">
        <f>"毛宁"</f>
        <v>毛宁</v>
      </c>
      <c r="F8" s="7" t="str">
        <f>"20250307"</f>
        <v>20250307</v>
      </c>
      <c r="G8" s="16">
        <v>66.5</v>
      </c>
      <c r="H8" s="10">
        <f>G8*0.4</f>
        <v>26.6</v>
      </c>
      <c r="I8" s="11">
        <v>77.43</v>
      </c>
      <c r="J8" s="10">
        <f>I8*0.6</f>
        <v>46.458</v>
      </c>
      <c r="K8" s="10">
        <f>H8+J8</f>
        <v>73.058</v>
      </c>
      <c r="L8" s="12">
        <v>2</v>
      </c>
      <c r="M8" s="6" t="s">
        <v>18</v>
      </c>
      <c r="N8" s="13"/>
    </row>
    <row r="9" ht="55" customHeight="1" spans="1:14">
      <c r="A9" s="6">
        <v>7</v>
      </c>
      <c r="B9" s="7" t="str">
        <f>"02"</f>
        <v>02</v>
      </c>
      <c r="C9" s="14"/>
      <c r="D9" s="7" t="s">
        <v>21</v>
      </c>
      <c r="E9" s="7" t="str">
        <f>"罗纱"</f>
        <v>罗纱</v>
      </c>
      <c r="F9" s="7" t="str">
        <f>"20250301"</f>
        <v>20250301</v>
      </c>
      <c r="G9" s="16">
        <v>60</v>
      </c>
      <c r="H9" s="10">
        <f>G9*0.4</f>
        <v>24</v>
      </c>
      <c r="I9" s="17">
        <v>79.33</v>
      </c>
      <c r="J9" s="10">
        <f>I9*0.6</f>
        <v>47.598</v>
      </c>
      <c r="K9" s="10">
        <f>H9+J9</f>
        <v>71.598</v>
      </c>
      <c r="L9" s="12">
        <v>3</v>
      </c>
      <c r="M9" s="6" t="s">
        <v>18</v>
      </c>
      <c r="N9" s="18"/>
    </row>
    <row r="10" ht="55" customHeight="1" spans="1:14">
      <c r="A10" s="6">
        <v>6</v>
      </c>
      <c r="B10" s="7" t="str">
        <f>"02"</f>
        <v>02</v>
      </c>
      <c r="C10" s="14"/>
      <c r="D10" s="7" t="s">
        <v>21</v>
      </c>
      <c r="E10" s="7" t="str">
        <f>"陆梦员"</f>
        <v>陆梦员</v>
      </c>
      <c r="F10" s="7" t="str">
        <f>"20250310"</f>
        <v>20250310</v>
      </c>
      <c r="G10" s="16">
        <v>62</v>
      </c>
      <c r="H10" s="10">
        <f>G10*0.4</f>
        <v>24.8</v>
      </c>
      <c r="I10" s="11">
        <v>75.17</v>
      </c>
      <c r="J10" s="10">
        <f>I10*0.6</f>
        <v>45.102</v>
      </c>
      <c r="K10" s="10">
        <f>H10+J10</f>
        <v>69.902</v>
      </c>
      <c r="L10" s="12">
        <v>4</v>
      </c>
      <c r="M10" s="6" t="s">
        <v>19</v>
      </c>
      <c r="N10" s="13"/>
    </row>
    <row r="11" ht="55" customHeight="1" spans="1:14">
      <c r="A11" s="6">
        <v>8</v>
      </c>
      <c r="B11" s="7" t="s">
        <v>22</v>
      </c>
      <c r="C11" s="14"/>
      <c r="D11" s="7" t="s">
        <v>23</v>
      </c>
      <c r="E11" s="7" t="s">
        <v>24</v>
      </c>
      <c r="F11" s="7" t="s">
        <v>25</v>
      </c>
      <c r="G11" s="16">
        <v>73</v>
      </c>
      <c r="H11" s="10">
        <f>G11*0.4</f>
        <v>29.2</v>
      </c>
      <c r="I11" s="17">
        <v>76.57</v>
      </c>
      <c r="J11" s="10">
        <f>I11*0.6</f>
        <v>45.942</v>
      </c>
      <c r="K11" s="10">
        <f>H11+J11</f>
        <v>75.142</v>
      </c>
      <c r="L11" s="12">
        <v>1</v>
      </c>
      <c r="M11" s="6" t="s">
        <v>18</v>
      </c>
      <c r="N11" s="18"/>
    </row>
    <row r="12" ht="55" customHeight="1" spans="1:14">
      <c r="A12" s="6">
        <v>10</v>
      </c>
      <c r="B12" s="7" t="s">
        <v>22</v>
      </c>
      <c r="C12" s="14"/>
      <c r="D12" s="7" t="s">
        <v>23</v>
      </c>
      <c r="E12" s="7" t="s">
        <v>26</v>
      </c>
      <c r="F12" s="7" t="s">
        <v>27</v>
      </c>
      <c r="G12" s="16">
        <v>61.5</v>
      </c>
      <c r="H12" s="10">
        <f>G12*0.4</f>
        <v>24.6</v>
      </c>
      <c r="I12" s="17">
        <v>76.33</v>
      </c>
      <c r="J12" s="10">
        <f>I12*0.6</f>
        <v>45.798</v>
      </c>
      <c r="K12" s="10">
        <f>H12+J12</f>
        <v>70.398</v>
      </c>
      <c r="L12" s="12">
        <v>2</v>
      </c>
      <c r="M12" s="6" t="s">
        <v>18</v>
      </c>
      <c r="N12" s="18"/>
    </row>
    <row r="13" ht="55" customHeight="1" spans="1:14">
      <c r="A13" s="6">
        <v>9</v>
      </c>
      <c r="B13" s="7" t="s">
        <v>22</v>
      </c>
      <c r="C13" s="14"/>
      <c r="D13" s="7" t="s">
        <v>23</v>
      </c>
      <c r="E13" s="7" t="s">
        <v>28</v>
      </c>
      <c r="F13" s="7" t="s">
        <v>29</v>
      </c>
      <c r="G13" s="16">
        <v>66.5</v>
      </c>
      <c r="H13" s="10">
        <f>G13*0.4</f>
        <v>26.6</v>
      </c>
      <c r="I13" s="17">
        <v>70.57</v>
      </c>
      <c r="J13" s="10">
        <f>I13*0.6</f>
        <v>42.342</v>
      </c>
      <c r="K13" s="10">
        <f>H13+J13</f>
        <v>68.942</v>
      </c>
      <c r="L13" s="12">
        <v>3</v>
      </c>
      <c r="M13" s="6" t="s">
        <v>19</v>
      </c>
      <c r="N13" s="18"/>
    </row>
    <row r="14" ht="55" customHeight="1" spans="1:14">
      <c r="A14" s="6">
        <v>11</v>
      </c>
      <c r="B14" s="7" t="s">
        <v>22</v>
      </c>
      <c r="C14" s="14"/>
      <c r="D14" s="7" t="s">
        <v>23</v>
      </c>
      <c r="E14" s="7" t="s">
        <v>30</v>
      </c>
      <c r="F14" s="7" t="s">
        <v>31</v>
      </c>
      <c r="G14" s="16">
        <v>47</v>
      </c>
      <c r="H14" s="10">
        <f>G14*0.4</f>
        <v>18.8</v>
      </c>
      <c r="I14" s="17">
        <v>73.2</v>
      </c>
      <c r="J14" s="10">
        <f>I14*0.6</f>
        <v>43.92</v>
      </c>
      <c r="K14" s="10">
        <f>H14+J14</f>
        <v>62.72</v>
      </c>
      <c r="L14" s="12">
        <v>4</v>
      </c>
      <c r="M14" s="6" t="s">
        <v>19</v>
      </c>
      <c r="N14" s="18"/>
    </row>
    <row r="15" ht="55" customHeight="1" spans="1:14">
      <c r="A15" s="6">
        <v>12</v>
      </c>
      <c r="B15" s="7" t="s">
        <v>32</v>
      </c>
      <c r="C15" s="14"/>
      <c r="D15" s="7" t="s">
        <v>33</v>
      </c>
      <c r="E15" s="7" t="s">
        <v>34</v>
      </c>
      <c r="F15" s="7" t="s">
        <v>35</v>
      </c>
      <c r="G15" s="16">
        <v>62</v>
      </c>
      <c r="H15" s="10">
        <f>G15*0.4</f>
        <v>24.8</v>
      </c>
      <c r="I15" s="17">
        <v>74.33</v>
      </c>
      <c r="J15" s="10">
        <f>I15*0.6</f>
        <v>44.598</v>
      </c>
      <c r="K15" s="10">
        <f>H15+J15</f>
        <v>69.398</v>
      </c>
      <c r="L15" s="12">
        <v>1</v>
      </c>
      <c r="M15" s="6" t="s">
        <v>18</v>
      </c>
      <c r="N15" s="18"/>
    </row>
    <row r="16" ht="55" customHeight="1" spans="1:14">
      <c r="A16" s="6">
        <v>13</v>
      </c>
      <c r="B16" s="7" t="s">
        <v>32</v>
      </c>
      <c r="C16" s="15"/>
      <c r="D16" s="7" t="s">
        <v>33</v>
      </c>
      <c r="E16" s="7" t="s">
        <v>36</v>
      </c>
      <c r="F16" s="7" t="s">
        <v>37</v>
      </c>
      <c r="G16" s="16">
        <v>59</v>
      </c>
      <c r="H16" s="10">
        <f>G16*0.4</f>
        <v>23.6</v>
      </c>
      <c r="I16" s="17">
        <v>72.33</v>
      </c>
      <c r="J16" s="10">
        <f>I16*0.6</f>
        <v>43.398</v>
      </c>
      <c r="K16" s="10">
        <f>H16+J16</f>
        <v>66.998</v>
      </c>
      <c r="L16" s="12">
        <v>2</v>
      </c>
      <c r="M16" s="6" t="s">
        <v>19</v>
      </c>
      <c r="N16" s="18"/>
    </row>
  </sheetData>
  <sortState ref="A4:N14">
    <sortCondition ref="K4:K14" descending="1"/>
  </sortState>
  <mergeCells count="4">
    <mergeCell ref="A1:B1"/>
    <mergeCell ref="A2:N2"/>
    <mergeCell ref="C4:C6"/>
    <mergeCell ref="C7:C16"/>
  </mergeCells>
  <pageMargins left="0.751388888888889" right="0.751388888888889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包杰</cp:lastModifiedBy>
  <dcterms:created xsi:type="dcterms:W3CDTF">2023-05-12T11:15:00Z</dcterms:created>
  <dcterms:modified xsi:type="dcterms:W3CDTF">2025-12-10T07:31:51Z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F5FF99CD097C4AC19D5EAFDBFDFE61D2_13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