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<sst xmlns="http://schemas.openxmlformats.org/spreadsheetml/2006/main" count="139" uniqueCount="84">
  <si>
    <t xml:space="preserve">贵阳市城市更新事务中心2022年下半年事业单位公开招聘工作人员总成绩及进入体检人员名单        </t>
  </si>
  <si>
    <t>序号</t>
  </si>
  <si>
    <t>姓名</t>
  </si>
  <si>
    <t>准考证号</t>
  </si>
  <si>
    <t>报考单位及代码</t>
  </si>
  <si>
    <t>报考岗位及代码</t>
  </si>
  <si>
    <t>笔试成绩</t>
  </si>
  <si>
    <t>笔试成绩  （百分制）</t>
  </si>
  <si>
    <t>笔试成绩60%(A类管理岗）</t>
  </si>
  <si>
    <t>笔试成绩30%（B类专业技术岗）</t>
  </si>
  <si>
    <t>专业测试成绩（笔试）</t>
  </si>
  <si>
    <t>专业测试成绩40%</t>
  </si>
  <si>
    <t>笔试、专业测试总成绩</t>
  </si>
  <si>
    <t>面试成绩</t>
  </si>
  <si>
    <t>面试成绩40%（A类管理岗）</t>
  </si>
  <si>
    <t>面试成绩30%（B类专业技术岗）</t>
  </si>
  <si>
    <t>笔试、专业测试、面试总成绩</t>
  </si>
  <si>
    <t>综合排名</t>
  </si>
  <si>
    <t>是否进入体检</t>
  </si>
  <si>
    <t>备注</t>
  </si>
  <si>
    <t>杜燕凌</t>
  </si>
  <si>
    <t>1152015001206</t>
  </si>
  <si>
    <r>
      <rPr>
        <sz val="10"/>
        <rFont val="宋体"/>
        <charset val="0"/>
      </rPr>
      <t>贵阳市城市更新事务中心</t>
    </r>
    <r>
      <rPr>
        <sz val="10"/>
        <rFont val="Arial"/>
        <charset val="0"/>
      </rPr>
      <t>101010064</t>
    </r>
  </si>
  <si>
    <r>
      <rPr>
        <sz val="10"/>
        <rFont val="Arial"/>
        <charset val="0"/>
      </rPr>
      <t>10101006402</t>
    </r>
    <r>
      <rPr>
        <sz val="10"/>
        <rFont val="宋体"/>
        <charset val="0"/>
      </rPr>
      <t>管理岗位</t>
    </r>
  </si>
  <si>
    <t>是</t>
  </si>
  <si>
    <t>胡入文</t>
  </si>
  <si>
    <t>1152015001621</t>
  </si>
  <si>
    <t>邱荷芳</t>
  </si>
  <si>
    <t>1152015000206</t>
  </si>
  <si>
    <t>徐璐遥</t>
  </si>
  <si>
    <t>1152015000707</t>
  </si>
  <si>
    <t>面试弃考</t>
  </si>
  <si>
    <t>李家磊</t>
  </si>
  <si>
    <t>1152015000808</t>
  </si>
  <si>
    <r>
      <rPr>
        <sz val="10"/>
        <rFont val="Arial"/>
        <charset val="0"/>
      </rPr>
      <t>10101006403</t>
    </r>
    <r>
      <rPr>
        <sz val="10"/>
        <rFont val="宋体"/>
        <charset val="0"/>
      </rPr>
      <t>管理岗位</t>
    </r>
  </si>
  <si>
    <t>袁端</t>
  </si>
  <si>
    <t>1152015002006</t>
  </si>
  <si>
    <t>冷璨</t>
  </si>
  <si>
    <t>1152015000702</t>
  </si>
  <si>
    <t>李妮谕</t>
  </si>
  <si>
    <t>1152015001816</t>
  </si>
  <si>
    <r>
      <rPr>
        <sz val="10"/>
        <rFont val="Arial"/>
        <charset val="0"/>
      </rPr>
      <t>10101006405</t>
    </r>
    <r>
      <rPr>
        <sz val="10"/>
        <rFont val="宋体"/>
        <charset val="0"/>
      </rPr>
      <t>管理岗位</t>
    </r>
  </si>
  <si>
    <t>余艳林</t>
  </si>
  <si>
    <t>1152015000328</t>
  </si>
  <si>
    <t>覃璐</t>
  </si>
  <si>
    <t>1152015002029</t>
  </si>
  <si>
    <t>龚熊路</t>
  </si>
  <si>
    <t>1152015001522</t>
  </si>
  <si>
    <t>高正宇</t>
  </si>
  <si>
    <t>1152014903313</t>
  </si>
  <si>
    <r>
      <rPr>
        <sz val="10"/>
        <rFont val="Arial"/>
        <charset val="134"/>
      </rPr>
      <t>10101006401</t>
    </r>
    <r>
      <rPr>
        <sz val="10"/>
        <rFont val="宋体"/>
        <charset val="134"/>
      </rPr>
      <t>专业技术岗位</t>
    </r>
  </si>
  <si>
    <t>王平</t>
  </si>
  <si>
    <t>1152015001918</t>
  </si>
  <si>
    <t>田小琦</t>
  </si>
  <si>
    <t>1152015002007</t>
  </si>
  <si>
    <t>苏恩玺</t>
  </si>
  <si>
    <t>1152015002515</t>
  </si>
  <si>
    <t>张健祥</t>
  </si>
  <si>
    <t>1152015001727</t>
  </si>
  <si>
    <t>陆岗</t>
  </si>
  <si>
    <t>1152015002524</t>
  </si>
  <si>
    <t>王双利</t>
  </si>
  <si>
    <t>1152015000515</t>
  </si>
  <si>
    <t>张秀巧</t>
  </si>
  <si>
    <t>1152015002222</t>
  </si>
  <si>
    <t>王娟</t>
  </si>
  <si>
    <t>1152015001905</t>
  </si>
  <si>
    <t>杨蕾</t>
  </si>
  <si>
    <t>1152015002622</t>
  </si>
  <si>
    <r>
      <rPr>
        <sz val="10"/>
        <rFont val="Arial"/>
        <charset val="134"/>
      </rPr>
      <t>10101006404</t>
    </r>
    <r>
      <rPr>
        <sz val="10"/>
        <rFont val="宋体"/>
        <charset val="134"/>
      </rPr>
      <t>专业技术岗位</t>
    </r>
  </si>
  <si>
    <t>冯雨婷</t>
  </si>
  <si>
    <t>1152015102904</t>
  </si>
  <si>
    <r>
      <rPr>
        <sz val="10"/>
        <rFont val="Arial"/>
        <charset val="134"/>
      </rPr>
      <t>10101006406</t>
    </r>
    <r>
      <rPr>
        <sz val="10"/>
        <rFont val="宋体"/>
        <charset val="134"/>
      </rPr>
      <t>专业技术岗位</t>
    </r>
  </si>
  <si>
    <t>辛加巧</t>
  </si>
  <si>
    <t>1152015102719</t>
  </si>
  <si>
    <t>陶晓瑨</t>
  </si>
  <si>
    <t>1152015101413</t>
  </si>
  <si>
    <t>曾雪雪</t>
  </si>
  <si>
    <t>1152015102228</t>
  </si>
  <si>
    <r>
      <rPr>
        <sz val="10"/>
        <rFont val="Arial"/>
        <charset val="134"/>
      </rPr>
      <t>10101006407</t>
    </r>
    <r>
      <rPr>
        <sz val="10"/>
        <rFont val="宋体"/>
        <charset val="134"/>
      </rPr>
      <t>专业技术岗位</t>
    </r>
  </si>
  <si>
    <t>王宗琴</t>
  </si>
  <si>
    <t>1152015101621</t>
  </si>
  <si>
    <t>张爔丹</t>
  </si>
  <si>
    <t>1152015102217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</si>
</sst>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10"/>
      <name val="Arial"/>
      <charset val="0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 applyAlignment="1">
      <alignment wrapText="1"/>
    </xf>
    <xf numFmtId="177" fontId="0" fillId="0" borderId="0" xfId="0" applyNumberForma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8" fillId="0" borderId="1" xfId="5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7" fontId="9" fillId="0" borderId="1" xfId="5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12" fillId="0" borderId="1" xfId="5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abSelected="1" topLeftCell="A2" workbookViewId="0">
      <selection activeCell="A29" sqref="$A3:$XFD29"/>
    </sheetView>
  </sheetViews>
  <sheetFormatPr defaultColWidth="9" defaultRowHeight="13.5"/>
  <cols>
    <col min="1" max="1" width="7" style="2" customWidth="1"/>
    <col min="2" max="2" width="9" style="2"/>
    <col min="3" max="3" width="16.875" style="2" customWidth="1"/>
    <col min="4" max="4" width="26.5" style="2" customWidth="1"/>
    <col min="5" max="5" width="21.875" style="2" customWidth="1"/>
    <col min="6" max="6" width="14" style="2" customWidth="1"/>
    <col min="7" max="8" width="11.125" style="2" customWidth="1"/>
    <col min="9" max="9" width="9" style="2" customWidth="1"/>
    <col min="10" max="10" width="15.7583333333333" style="3" customWidth="1"/>
    <col min="11" max="11" width="11.875" style="2" customWidth="1"/>
    <col min="12" max="12" width="9" style="4" customWidth="1"/>
    <col min="13" max="16" width="9" style="4"/>
    <col min="17" max="18" width="9" style="2"/>
    <col min="19" max="19" width="12.2583333333333" style="5" customWidth="1"/>
    <col min="20" max="16384" width="9" style="2"/>
  </cols>
  <sheetData>
    <row r="1" ht="54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ht="48" spans="1:1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20" t="s">
        <v>12</v>
      </c>
      <c r="M2" s="20" t="s">
        <v>13</v>
      </c>
      <c r="N2" s="20" t="s">
        <v>14</v>
      </c>
      <c r="O2" s="20" t="s">
        <v>15</v>
      </c>
      <c r="P2" s="20" t="s">
        <v>16</v>
      </c>
      <c r="Q2" s="7" t="s">
        <v>17</v>
      </c>
      <c r="R2" s="7" t="s">
        <v>18</v>
      </c>
      <c r="S2" s="7" t="s">
        <v>19</v>
      </c>
    </row>
    <row r="3" customFormat="1" ht="30" customHeight="1" spans="1:19">
      <c r="A3" s="7">
        <v>1</v>
      </c>
      <c r="B3" s="8" t="s">
        <v>20</v>
      </c>
      <c r="C3" s="9" t="s">
        <v>21</v>
      </c>
      <c r="D3" s="10" t="s">
        <v>22</v>
      </c>
      <c r="E3" s="11" t="s">
        <v>23</v>
      </c>
      <c r="F3" s="9">
        <v>104</v>
      </c>
      <c r="G3" s="12">
        <f>F3*2/3</f>
        <v>69.3333333333333</v>
      </c>
      <c r="H3" s="13">
        <f t="shared" ref="H3:H6" si="0">G3*0.6</f>
        <v>41.6</v>
      </c>
      <c r="I3" s="10"/>
      <c r="J3" s="21"/>
      <c r="K3" s="22"/>
      <c r="L3" s="22"/>
      <c r="M3" s="23">
        <v>84.4</v>
      </c>
      <c r="N3" s="22">
        <f>M3*40%</f>
        <v>33.76</v>
      </c>
      <c r="O3" s="22"/>
      <c r="P3" s="22">
        <f t="shared" ref="P3:P13" si="1">H3+N3</f>
        <v>75.36</v>
      </c>
      <c r="Q3" s="26">
        <v>1</v>
      </c>
      <c r="R3" s="26" t="s">
        <v>24</v>
      </c>
      <c r="S3" s="7"/>
    </row>
    <row r="4" customFormat="1" ht="30" customHeight="1" spans="1:19">
      <c r="A4" s="7">
        <v>2</v>
      </c>
      <c r="B4" s="8" t="s">
        <v>25</v>
      </c>
      <c r="C4" s="9" t="s">
        <v>26</v>
      </c>
      <c r="D4" s="10" t="s">
        <v>22</v>
      </c>
      <c r="E4" s="11" t="s">
        <v>23</v>
      </c>
      <c r="F4" s="9">
        <v>102.5</v>
      </c>
      <c r="G4" s="12">
        <f>F4*2/3</f>
        <v>68.3333333333333</v>
      </c>
      <c r="H4" s="13">
        <f t="shared" si="0"/>
        <v>41</v>
      </c>
      <c r="I4" s="10"/>
      <c r="J4" s="21"/>
      <c r="K4" s="22"/>
      <c r="L4" s="22"/>
      <c r="M4" s="23">
        <v>85.6</v>
      </c>
      <c r="N4" s="22">
        <f>M4*40%</f>
        <v>34.24</v>
      </c>
      <c r="O4" s="22"/>
      <c r="P4" s="22">
        <f t="shared" si="1"/>
        <v>75.24</v>
      </c>
      <c r="Q4" s="26">
        <v>2</v>
      </c>
      <c r="R4" s="26"/>
      <c r="S4" s="7"/>
    </row>
    <row r="5" s="1" customFormat="1" ht="30" customHeight="1" spans="1:19">
      <c r="A5" s="7">
        <v>3</v>
      </c>
      <c r="B5" s="8" t="s">
        <v>27</v>
      </c>
      <c r="C5" s="9" t="s">
        <v>28</v>
      </c>
      <c r="D5" s="10" t="s">
        <v>22</v>
      </c>
      <c r="E5" s="11" t="s">
        <v>23</v>
      </c>
      <c r="F5" s="9">
        <v>104.5</v>
      </c>
      <c r="G5" s="12">
        <f>F5*2/3</f>
        <v>69.6666666666667</v>
      </c>
      <c r="H5" s="13">
        <f t="shared" si="0"/>
        <v>41.8</v>
      </c>
      <c r="I5" s="10"/>
      <c r="J5" s="21"/>
      <c r="K5" s="22"/>
      <c r="L5" s="22"/>
      <c r="M5" s="23">
        <v>79.8</v>
      </c>
      <c r="N5" s="22">
        <f>M5*40%</f>
        <v>31.92</v>
      </c>
      <c r="O5" s="22"/>
      <c r="P5" s="22">
        <f t="shared" si="1"/>
        <v>73.72</v>
      </c>
      <c r="Q5" s="26">
        <v>3</v>
      </c>
      <c r="R5" s="26"/>
      <c r="S5" s="26"/>
    </row>
    <row r="6" s="1" customFormat="1" ht="30" customHeight="1" spans="1:19">
      <c r="A6" s="7">
        <v>4</v>
      </c>
      <c r="B6" s="8" t="s">
        <v>29</v>
      </c>
      <c r="C6" s="9" t="s">
        <v>30</v>
      </c>
      <c r="D6" s="10" t="s">
        <v>22</v>
      </c>
      <c r="E6" s="11" t="s">
        <v>23</v>
      </c>
      <c r="F6" s="9">
        <v>102.5</v>
      </c>
      <c r="G6" s="14">
        <f>ROUND(F6*2/3,2)</f>
        <v>68.33</v>
      </c>
      <c r="H6" s="13">
        <f t="shared" si="0"/>
        <v>40.998</v>
      </c>
      <c r="I6" s="10"/>
      <c r="J6" s="21"/>
      <c r="K6" s="22"/>
      <c r="L6" s="22"/>
      <c r="M6" s="23"/>
      <c r="N6" s="22"/>
      <c r="O6" s="22"/>
      <c r="P6" s="22">
        <f t="shared" si="1"/>
        <v>40.998</v>
      </c>
      <c r="Q6" s="26">
        <v>4</v>
      </c>
      <c r="R6" s="26"/>
      <c r="S6" s="26" t="s">
        <v>31</v>
      </c>
    </row>
    <row r="7" s="1" customFormat="1" ht="30" customHeight="1" spans="1:19">
      <c r="A7" s="7">
        <v>5</v>
      </c>
      <c r="B7" s="8" t="s">
        <v>32</v>
      </c>
      <c r="C7" s="9" t="s">
        <v>33</v>
      </c>
      <c r="D7" s="10" t="s">
        <v>22</v>
      </c>
      <c r="E7" s="11" t="s">
        <v>34</v>
      </c>
      <c r="F7" s="9">
        <v>105</v>
      </c>
      <c r="G7" s="14">
        <f t="shared" ref="G7:G13" si="2">ROUND(F7*2/3,2)</f>
        <v>70</v>
      </c>
      <c r="H7" s="13">
        <f t="shared" ref="H7:H13" si="3">G7*0.6</f>
        <v>42</v>
      </c>
      <c r="I7" s="10"/>
      <c r="J7" s="21"/>
      <c r="K7" s="22"/>
      <c r="L7" s="22"/>
      <c r="M7" s="23">
        <v>86.8</v>
      </c>
      <c r="N7" s="22">
        <f t="shared" ref="N7:N13" si="4">M7*0.4</f>
        <v>34.72</v>
      </c>
      <c r="O7" s="22"/>
      <c r="P7" s="22">
        <f t="shared" si="1"/>
        <v>76.72</v>
      </c>
      <c r="Q7" s="26">
        <v>1</v>
      </c>
      <c r="R7" s="26" t="s">
        <v>24</v>
      </c>
      <c r="S7" s="26"/>
    </row>
    <row r="8" s="1" customFormat="1" ht="30" customHeight="1" spans="1:19">
      <c r="A8" s="7">
        <v>6</v>
      </c>
      <c r="B8" s="8" t="s">
        <v>35</v>
      </c>
      <c r="C8" s="9" t="s">
        <v>36</v>
      </c>
      <c r="D8" s="10" t="s">
        <v>22</v>
      </c>
      <c r="E8" s="11" t="s">
        <v>34</v>
      </c>
      <c r="F8" s="9">
        <v>104</v>
      </c>
      <c r="G8" s="14">
        <f t="shared" si="2"/>
        <v>69.33</v>
      </c>
      <c r="H8" s="13">
        <f t="shared" si="3"/>
        <v>41.598</v>
      </c>
      <c r="I8" s="10"/>
      <c r="J8" s="21"/>
      <c r="K8" s="22"/>
      <c r="L8" s="22"/>
      <c r="M8" s="23">
        <v>74</v>
      </c>
      <c r="N8" s="22">
        <f t="shared" si="4"/>
        <v>29.6</v>
      </c>
      <c r="O8" s="22"/>
      <c r="P8" s="22">
        <f t="shared" si="1"/>
        <v>71.198</v>
      </c>
      <c r="Q8" s="26">
        <v>2</v>
      </c>
      <c r="R8" s="26"/>
      <c r="S8" s="26"/>
    </row>
    <row r="9" s="1" customFormat="1" ht="30" customHeight="1" spans="1:19">
      <c r="A9" s="7">
        <v>7</v>
      </c>
      <c r="B9" s="8" t="s">
        <v>37</v>
      </c>
      <c r="C9" s="9" t="s">
        <v>38</v>
      </c>
      <c r="D9" s="10" t="s">
        <v>22</v>
      </c>
      <c r="E9" s="11" t="s">
        <v>34</v>
      </c>
      <c r="F9" s="9">
        <v>103</v>
      </c>
      <c r="G9" s="14">
        <f t="shared" si="2"/>
        <v>68.67</v>
      </c>
      <c r="H9" s="13">
        <f t="shared" si="3"/>
        <v>41.202</v>
      </c>
      <c r="I9" s="10"/>
      <c r="J9" s="21"/>
      <c r="K9" s="22"/>
      <c r="L9" s="22"/>
      <c r="M9" s="23"/>
      <c r="N9" s="22"/>
      <c r="O9" s="22"/>
      <c r="P9" s="22">
        <f t="shared" si="1"/>
        <v>41.202</v>
      </c>
      <c r="Q9" s="26">
        <v>3</v>
      </c>
      <c r="R9" s="26"/>
      <c r="S9" s="26" t="s">
        <v>31</v>
      </c>
    </row>
    <row r="10" s="1" customFormat="1" ht="30" customHeight="1" spans="1:19">
      <c r="A10" s="7">
        <v>8</v>
      </c>
      <c r="B10" s="8" t="s">
        <v>39</v>
      </c>
      <c r="C10" s="9" t="s">
        <v>40</v>
      </c>
      <c r="D10" s="10" t="s">
        <v>22</v>
      </c>
      <c r="E10" s="11" t="s">
        <v>41</v>
      </c>
      <c r="F10" s="9">
        <v>118.5</v>
      </c>
      <c r="G10" s="14">
        <f t="shared" si="2"/>
        <v>79</v>
      </c>
      <c r="H10" s="13">
        <f t="shared" si="3"/>
        <v>47.4</v>
      </c>
      <c r="I10" s="10"/>
      <c r="J10" s="21"/>
      <c r="K10" s="22"/>
      <c r="L10" s="22"/>
      <c r="M10" s="23">
        <v>85.4</v>
      </c>
      <c r="N10" s="22">
        <f t="shared" si="4"/>
        <v>34.16</v>
      </c>
      <c r="O10" s="22"/>
      <c r="P10" s="22">
        <f t="shared" si="1"/>
        <v>81.56</v>
      </c>
      <c r="Q10" s="26">
        <v>1</v>
      </c>
      <c r="R10" s="26" t="s">
        <v>24</v>
      </c>
      <c r="S10" s="26"/>
    </row>
    <row r="11" s="1" customFormat="1" ht="30" customHeight="1" spans="1:19">
      <c r="A11" s="7">
        <v>9</v>
      </c>
      <c r="B11" s="8" t="s">
        <v>42</v>
      </c>
      <c r="C11" s="9" t="s">
        <v>43</v>
      </c>
      <c r="D11" s="10" t="s">
        <v>22</v>
      </c>
      <c r="E11" s="11" t="s">
        <v>41</v>
      </c>
      <c r="F11" s="9">
        <v>107</v>
      </c>
      <c r="G11" s="14">
        <f t="shared" si="2"/>
        <v>71.33</v>
      </c>
      <c r="H11" s="13">
        <f t="shared" si="3"/>
        <v>42.798</v>
      </c>
      <c r="I11" s="10"/>
      <c r="J11" s="21"/>
      <c r="K11" s="22"/>
      <c r="L11" s="22"/>
      <c r="M11" s="23">
        <v>83</v>
      </c>
      <c r="N11" s="22">
        <f t="shared" si="4"/>
        <v>33.2</v>
      </c>
      <c r="O11" s="22"/>
      <c r="P11" s="22">
        <f t="shared" si="1"/>
        <v>75.998</v>
      </c>
      <c r="Q11" s="26">
        <v>2</v>
      </c>
      <c r="R11" s="26"/>
      <c r="S11" s="26"/>
    </row>
    <row r="12" s="1" customFormat="1" ht="30" customHeight="1" spans="1:19">
      <c r="A12" s="7">
        <v>10</v>
      </c>
      <c r="B12" s="8" t="s">
        <v>44</v>
      </c>
      <c r="C12" s="9" t="s">
        <v>45</v>
      </c>
      <c r="D12" s="10" t="s">
        <v>22</v>
      </c>
      <c r="E12" s="11" t="s">
        <v>41</v>
      </c>
      <c r="F12" s="9">
        <v>107.5</v>
      </c>
      <c r="G12" s="14">
        <f t="shared" si="2"/>
        <v>71.67</v>
      </c>
      <c r="H12" s="13">
        <f t="shared" si="3"/>
        <v>43.002</v>
      </c>
      <c r="I12" s="10"/>
      <c r="J12" s="21"/>
      <c r="K12" s="22"/>
      <c r="L12" s="22"/>
      <c r="M12" s="23">
        <v>79.6</v>
      </c>
      <c r="N12" s="22">
        <f t="shared" si="4"/>
        <v>31.84</v>
      </c>
      <c r="O12" s="22"/>
      <c r="P12" s="22">
        <f t="shared" si="1"/>
        <v>74.842</v>
      </c>
      <c r="Q12" s="26">
        <v>3</v>
      </c>
      <c r="R12" s="26"/>
      <c r="S12" s="26"/>
    </row>
    <row r="13" s="1" customFormat="1" ht="30" customHeight="1" spans="1:19">
      <c r="A13" s="7">
        <v>11</v>
      </c>
      <c r="B13" s="8" t="s">
        <v>46</v>
      </c>
      <c r="C13" s="9" t="s">
        <v>47</v>
      </c>
      <c r="D13" s="10" t="s">
        <v>22</v>
      </c>
      <c r="E13" s="11" t="s">
        <v>41</v>
      </c>
      <c r="F13" s="9">
        <v>107</v>
      </c>
      <c r="G13" s="14">
        <f t="shared" si="2"/>
        <v>71.33</v>
      </c>
      <c r="H13" s="13">
        <f t="shared" si="3"/>
        <v>42.798</v>
      </c>
      <c r="I13" s="10"/>
      <c r="J13" s="21"/>
      <c r="K13" s="22"/>
      <c r="L13" s="22"/>
      <c r="M13" s="23">
        <v>75.2</v>
      </c>
      <c r="N13" s="22">
        <f t="shared" si="4"/>
        <v>30.08</v>
      </c>
      <c r="O13" s="22"/>
      <c r="P13" s="22">
        <f t="shared" si="1"/>
        <v>72.878</v>
      </c>
      <c r="Q13" s="26">
        <v>4</v>
      </c>
      <c r="R13" s="26"/>
      <c r="S13" s="26"/>
    </row>
    <row r="14" s="1" customFormat="1" ht="30" customHeight="1" spans="1:19">
      <c r="A14" s="7">
        <v>12</v>
      </c>
      <c r="B14" s="15" t="s">
        <v>48</v>
      </c>
      <c r="C14" s="27" t="s">
        <v>49</v>
      </c>
      <c r="D14" s="10" t="s">
        <v>22</v>
      </c>
      <c r="E14" s="17" t="s">
        <v>50</v>
      </c>
      <c r="F14" s="16">
        <v>94</v>
      </c>
      <c r="G14" s="18">
        <v>62.67</v>
      </c>
      <c r="H14" s="19"/>
      <c r="I14" s="19">
        <v>18.801</v>
      </c>
      <c r="J14" s="24">
        <v>71</v>
      </c>
      <c r="K14" s="19">
        <v>28.4</v>
      </c>
      <c r="L14" s="25">
        <v>47.201</v>
      </c>
      <c r="M14" s="23">
        <v>82.4</v>
      </c>
      <c r="N14" s="22">
        <f t="shared" ref="N14:N29" si="5">M14*0.3</f>
        <v>24.72</v>
      </c>
      <c r="O14" s="22"/>
      <c r="P14" s="22">
        <f t="shared" ref="P14:P29" si="6">I14+K14+N14</f>
        <v>71.921</v>
      </c>
      <c r="Q14" s="26">
        <v>1</v>
      </c>
      <c r="R14" s="26" t="s">
        <v>24</v>
      </c>
      <c r="S14" s="26"/>
    </row>
    <row r="15" s="1" customFormat="1" ht="30" customHeight="1" spans="1:19">
      <c r="A15" s="7">
        <v>13</v>
      </c>
      <c r="B15" s="15" t="s">
        <v>51</v>
      </c>
      <c r="C15" s="27" t="s">
        <v>52</v>
      </c>
      <c r="D15" s="10" t="s">
        <v>22</v>
      </c>
      <c r="E15" s="17" t="s">
        <v>50</v>
      </c>
      <c r="F15" s="16">
        <v>95.5</v>
      </c>
      <c r="G15" s="18">
        <v>63.67</v>
      </c>
      <c r="H15" s="19"/>
      <c r="I15" s="19">
        <v>19.101</v>
      </c>
      <c r="J15" s="24">
        <v>68</v>
      </c>
      <c r="K15" s="19">
        <v>27.2</v>
      </c>
      <c r="L15" s="25">
        <v>46.301</v>
      </c>
      <c r="M15" s="23">
        <v>82.4</v>
      </c>
      <c r="N15" s="22">
        <f t="shared" si="5"/>
        <v>24.72</v>
      </c>
      <c r="O15" s="22"/>
      <c r="P15" s="22">
        <f t="shared" si="6"/>
        <v>71.021</v>
      </c>
      <c r="Q15" s="26">
        <v>2</v>
      </c>
      <c r="R15" s="26" t="s">
        <v>24</v>
      </c>
      <c r="S15" s="26"/>
    </row>
    <row r="16" s="1" customFormat="1" ht="30" customHeight="1" spans="1:19">
      <c r="A16" s="7">
        <v>14</v>
      </c>
      <c r="B16" s="15" t="s">
        <v>53</v>
      </c>
      <c r="C16" s="27" t="s">
        <v>54</v>
      </c>
      <c r="D16" s="10" t="s">
        <v>22</v>
      </c>
      <c r="E16" s="17" t="s">
        <v>50</v>
      </c>
      <c r="F16" s="16">
        <v>104.5</v>
      </c>
      <c r="G16" s="18">
        <v>69.67</v>
      </c>
      <c r="H16" s="19"/>
      <c r="I16" s="19">
        <v>20.901</v>
      </c>
      <c r="J16" s="24">
        <v>66</v>
      </c>
      <c r="K16" s="19">
        <v>26.4</v>
      </c>
      <c r="L16" s="25">
        <v>47.301</v>
      </c>
      <c r="M16" s="23">
        <v>77.6</v>
      </c>
      <c r="N16" s="22">
        <f t="shared" si="5"/>
        <v>23.28</v>
      </c>
      <c r="O16" s="22"/>
      <c r="P16" s="22">
        <f t="shared" si="6"/>
        <v>70.581</v>
      </c>
      <c r="Q16" s="26">
        <v>3</v>
      </c>
      <c r="R16" s="26" t="s">
        <v>24</v>
      </c>
      <c r="S16" s="26"/>
    </row>
    <row r="17" s="1" customFormat="1" ht="30" customHeight="1" spans="1:19">
      <c r="A17" s="7">
        <v>15</v>
      </c>
      <c r="B17" s="15" t="s">
        <v>55</v>
      </c>
      <c r="C17" s="27" t="s">
        <v>56</v>
      </c>
      <c r="D17" s="10" t="s">
        <v>22</v>
      </c>
      <c r="E17" s="17" t="s">
        <v>50</v>
      </c>
      <c r="F17" s="16">
        <v>102</v>
      </c>
      <c r="G17" s="18">
        <v>68</v>
      </c>
      <c r="H17" s="19"/>
      <c r="I17" s="19">
        <v>20.4</v>
      </c>
      <c r="J17" s="24">
        <v>63</v>
      </c>
      <c r="K17" s="19">
        <v>25.2</v>
      </c>
      <c r="L17" s="25">
        <v>45.6</v>
      </c>
      <c r="M17" s="23">
        <v>81.6</v>
      </c>
      <c r="N17" s="22">
        <f t="shared" si="5"/>
        <v>24.48</v>
      </c>
      <c r="O17" s="22"/>
      <c r="P17" s="22">
        <f t="shared" si="6"/>
        <v>70.08</v>
      </c>
      <c r="Q17" s="26">
        <v>4</v>
      </c>
      <c r="R17" s="26"/>
      <c r="S17" s="26"/>
    </row>
    <row r="18" s="1" customFormat="1" ht="30" customHeight="1" spans="1:19">
      <c r="A18" s="7">
        <v>16</v>
      </c>
      <c r="B18" s="15" t="s">
        <v>57</v>
      </c>
      <c r="C18" s="27" t="s">
        <v>58</v>
      </c>
      <c r="D18" s="10" t="s">
        <v>22</v>
      </c>
      <c r="E18" s="17" t="s">
        <v>50</v>
      </c>
      <c r="F18" s="16">
        <v>97</v>
      </c>
      <c r="G18" s="18">
        <v>64.67</v>
      </c>
      <c r="H18" s="13"/>
      <c r="I18" s="19">
        <v>19.401</v>
      </c>
      <c r="J18" s="24">
        <v>62</v>
      </c>
      <c r="K18" s="19">
        <v>24.8</v>
      </c>
      <c r="L18" s="25">
        <v>44.201</v>
      </c>
      <c r="M18" s="23">
        <v>84.8</v>
      </c>
      <c r="N18" s="22">
        <f t="shared" si="5"/>
        <v>25.44</v>
      </c>
      <c r="O18" s="22"/>
      <c r="P18" s="22">
        <f t="shared" si="6"/>
        <v>69.641</v>
      </c>
      <c r="Q18" s="26">
        <v>5</v>
      </c>
      <c r="R18" s="26"/>
      <c r="S18" s="26"/>
    </row>
    <row r="19" s="1" customFormat="1" ht="30" customHeight="1" spans="1:19">
      <c r="A19" s="7">
        <v>17</v>
      </c>
      <c r="B19" s="15" t="s">
        <v>59</v>
      </c>
      <c r="C19" s="27" t="s">
        <v>60</v>
      </c>
      <c r="D19" s="10" t="s">
        <v>22</v>
      </c>
      <c r="E19" s="17" t="s">
        <v>50</v>
      </c>
      <c r="F19" s="16">
        <v>97</v>
      </c>
      <c r="G19" s="18">
        <v>64.67</v>
      </c>
      <c r="H19" s="19"/>
      <c r="I19" s="19">
        <v>19.401</v>
      </c>
      <c r="J19" s="24">
        <v>65</v>
      </c>
      <c r="K19" s="19">
        <v>26</v>
      </c>
      <c r="L19" s="25">
        <v>45.401</v>
      </c>
      <c r="M19" s="23">
        <v>80</v>
      </c>
      <c r="N19" s="22">
        <f t="shared" si="5"/>
        <v>24</v>
      </c>
      <c r="O19" s="22"/>
      <c r="P19" s="22">
        <f t="shared" si="6"/>
        <v>69.401</v>
      </c>
      <c r="Q19" s="26">
        <v>6</v>
      </c>
      <c r="R19" s="26"/>
      <c r="S19" s="26"/>
    </row>
    <row r="20" s="1" customFormat="1" ht="30" customHeight="1" spans="1:19">
      <c r="A20" s="7">
        <v>18</v>
      </c>
      <c r="B20" s="15" t="s">
        <v>61</v>
      </c>
      <c r="C20" s="27" t="s">
        <v>62</v>
      </c>
      <c r="D20" s="10" t="s">
        <v>22</v>
      </c>
      <c r="E20" s="17" t="s">
        <v>50</v>
      </c>
      <c r="F20" s="16">
        <v>99</v>
      </c>
      <c r="G20" s="18">
        <v>66</v>
      </c>
      <c r="H20" s="19"/>
      <c r="I20" s="19">
        <v>19.8</v>
      </c>
      <c r="J20" s="24">
        <v>65</v>
      </c>
      <c r="K20" s="19">
        <v>26</v>
      </c>
      <c r="L20" s="25">
        <v>45.8</v>
      </c>
      <c r="M20" s="23">
        <v>78.4</v>
      </c>
      <c r="N20" s="22">
        <f t="shared" si="5"/>
        <v>23.52</v>
      </c>
      <c r="O20" s="22"/>
      <c r="P20" s="22">
        <f t="shared" si="6"/>
        <v>69.32</v>
      </c>
      <c r="Q20" s="26">
        <v>7</v>
      </c>
      <c r="R20" s="26"/>
      <c r="S20" s="26"/>
    </row>
    <row r="21" s="1" customFormat="1" ht="30" customHeight="1" spans="1:19">
      <c r="A21" s="7">
        <v>19</v>
      </c>
      <c r="B21" s="15" t="s">
        <v>63</v>
      </c>
      <c r="C21" s="27" t="s">
        <v>64</v>
      </c>
      <c r="D21" s="10" t="s">
        <v>22</v>
      </c>
      <c r="E21" s="17" t="s">
        <v>50</v>
      </c>
      <c r="F21" s="16">
        <v>100</v>
      </c>
      <c r="G21" s="18">
        <v>66.67</v>
      </c>
      <c r="H21" s="13"/>
      <c r="I21" s="19">
        <v>20.001</v>
      </c>
      <c r="J21" s="24">
        <v>60</v>
      </c>
      <c r="K21" s="19">
        <v>24</v>
      </c>
      <c r="L21" s="25">
        <v>44.001</v>
      </c>
      <c r="M21" s="23">
        <v>80</v>
      </c>
      <c r="N21" s="22">
        <f t="shared" si="5"/>
        <v>24</v>
      </c>
      <c r="O21" s="22"/>
      <c r="P21" s="22">
        <f t="shared" si="6"/>
        <v>68.001</v>
      </c>
      <c r="Q21" s="26">
        <v>8</v>
      </c>
      <c r="R21" s="26"/>
      <c r="S21" s="26"/>
    </row>
    <row r="22" s="1" customFormat="1" ht="30" customHeight="1" spans="1:19">
      <c r="A22" s="7">
        <v>20</v>
      </c>
      <c r="B22" s="15" t="s">
        <v>65</v>
      </c>
      <c r="C22" s="27" t="s">
        <v>66</v>
      </c>
      <c r="D22" s="10" t="s">
        <v>22</v>
      </c>
      <c r="E22" s="17" t="s">
        <v>50</v>
      </c>
      <c r="F22" s="16">
        <v>96.5</v>
      </c>
      <c r="G22" s="18">
        <v>64.33</v>
      </c>
      <c r="H22" s="13"/>
      <c r="I22" s="19">
        <v>19.299</v>
      </c>
      <c r="J22" s="24">
        <v>61</v>
      </c>
      <c r="K22" s="19">
        <v>24.4</v>
      </c>
      <c r="L22" s="25">
        <v>43.699</v>
      </c>
      <c r="M22" s="23">
        <v>76</v>
      </c>
      <c r="N22" s="22">
        <f t="shared" si="5"/>
        <v>22.8</v>
      </c>
      <c r="O22" s="22"/>
      <c r="P22" s="22">
        <f t="shared" si="6"/>
        <v>66.499</v>
      </c>
      <c r="Q22" s="26">
        <v>9</v>
      </c>
      <c r="R22" s="26"/>
      <c r="S22" s="26"/>
    </row>
    <row r="23" s="1" customFormat="1" ht="30" customHeight="1" spans="1:19">
      <c r="A23" s="7">
        <v>21</v>
      </c>
      <c r="B23" s="15" t="s">
        <v>67</v>
      </c>
      <c r="C23" s="16" t="s">
        <v>68</v>
      </c>
      <c r="D23" s="10" t="s">
        <v>22</v>
      </c>
      <c r="E23" s="17" t="s">
        <v>69</v>
      </c>
      <c r="F23" s="16">
        <v>106.5</v>
      </c>
      <c r="G23" s="18">
        <v>71</v>
      </c>
      <c r="H23" s="13"/>
      <c r="I23" s="19">
        <v>21.3</v>
      </c>
      <c r="J23" s="24">
        <v>63</v>
      </c>
      <c r="K23" s="19">
        <v>25.2</v>
      </c>
      <c r="L23" s="25">
        <v>46.5</v>
      </c>
      <c r="M23" s="23">
        <v>81.6</v>
      </c>
      <c r="N23" s="22">
        <f t="shared" si="5"/>
        <v>24.48</v>
      </c>
      <c r="O23" s="22"/>
      <c r="P23" s="22">
        <f t="shared" si="6"/>
        <v>70.98</v>
      </c>
      <c r="Q23" s="26">
        <v>1</v>
      </c>
      <c r="R23" s="26" t="s">
        <v>24</v>
      </c>
      <c r="S23" s="26"/>
    </row>
    <row r="24" s="1" customFormat="1" ht="30" customHeight="1" spans="1:19">
      <c r="A24" s="7">
        <v>22</v>
      </c>
      <c r="B24" s="15" t="s">
        <v>70</v>
      </c>
      <c r="C24" s="16" t="s">
        <v>71</v>
      </c>
      <c r="D24" s="10" t="s">
        <v>22</v>
      </c>
      <c r="E24" s="17" t="s">
        <v>72</v>
      </c>
      <c r="F24" s="16">
        <v>101.5</v>
      </c>
      <c r="G24" s="18">
        <v>67.67</v>
      </c>
      <c r="H24" s="13"/>
      <c r="I24" s="19">
        <v>20.301</v>
      </c>
      <c r="J24" s="24">
        <v>68</v>
      </c>
      <c r="K24" s="19">
        <v>27.2</v>
      </c>
      <c r="L24" s="25">
        <v>47.501</v>
      </c>
      <c r="M24" s="23">
        <v>77.4</v>
      </c>
      <c r="N24" s="22">
        <f t="shared" si="5"/>
        <v>23.22</v>
      </c>
      <c r="O24" s="22"/>
      <c r="P24" s="22">
        <f t="shared" si="6"/>
        <v>70.721</v>
      </c>
      <c r="Q24" s="26">
        <v>1</v>
      </c>
      <c r="R24" s="26" t="s">
        <v>24</v>
      </c>
      <c r="S24" s="26"/>
    </row>
    <row r="25" s="1" customFormat="1" ht="30" customHeight="1" spans="1:19">
      <c r="A25" s="7">
        <v>23</v>
      </c>
      <c r="B25" s="15" t="s">
        <v>73</v>
      </c>
      <c r="C25" s="16" t="s">
        <v>74</v>
      </c>
      <c r="D25" s="10" t="s">
        <v>22</v>
      </c>
      <c r="E25" s="17" t="s">
        <v>72</v>
      </c>
      <c r="F25" s="16">
        <v>103.5</v>
      </c>
      <c r="G25" s="18">
        <v>69</v>
      </c>
      <c r="H25" s="13"/>
      <c r="I25" s="19">
        <v>20.7</v>
      </c>
      <c r="J25" s="24">
        <v>64</v>
      </c>
      <c r="K25" s="19">
        <v>25.6</v>
      </c>
      <c r="L25" s="25">
        <v>46.3</v>
      </c>
      <c r="M25" s="23">
        <v>80.6</v>
      </c>
      <c r="N25" s="22">
        <f t="shared" si="5"/>
        <v>24.18</v>
      </c>
      <c r="O25" s="22"/>
      <c r="P25" s="22">
        <f t="shared" si="6"/>
        <v>70.48</v>
      </c>
      <c r="Q25" s="26">
        <v>2</v>
      </c>
      <c r="R25" s="26"/>
      <c r="S25" s="26"/>
    </row>
    <row r="26" s="1" customFormat="1" ht="30" customHeight="1" spans="1:19">
      <c r="A26" s="7">
        <v>24</v>
      </c>
      <c r="B26" s="15" t="s">
        <v>75</v>
      </c>
      <c r="C26" s="16" t="s">
        <v>76</v>
      </c>
      <c r="D26" s="10" t="s">
        <v>22</v>
      </c>
      <c r="E26" s="17" t="s">
        <v>72</v>
      </c>
      <c r="F26" s="16">
        <v>96.5</v>
      </c>
      <c r="G26" s="18">
        <v>64.33</v>
      </c>
      <c r="H26" s="13"/>
      <c r="I26" s="19">
        <v>19.299</v>
      </c>
      <c r="J26" s="24">
        <v>63</v>
      </c>
      <c r="K26" s="19">
        <v>25.2</v>
      </c>
      <c r="L26" s="25">
        <v>44.499</v>
      </c>
      <c r="M26" s="23">
        <v>82</v>
      </c>
      <c r="N26" s="22">
        <f t="shared" si="5"/>
        <v>24.6</v>
      </c>
      <c r="O26" s="22"/>
      <c r="P26" s="22">
        <f t="shared" si="6"/>
        <v>69.099</v>
      </c>
      <c r="Q26" s="26">
        <v>3</v>
      </c>
      <c r="R26" s="26"/>
      <c r="S26" s="26"/>
    </row>
    <row r="27" s="1" customFormat="1" ht="30" customHeight="1" spans="1:19">
      <c r="A27" s="7">
        <v>25</v>
      </c>
      <c r="B27" s="15" t="s">
        <v>77</v>
      </c>
      <c r="C27" s="16" t="s">
        <v>78</v>
      </c>
      <c r="D27" s="10" t="s">
        <v>22</v>
      </c>
      <c r="E27" s="17" t="s">
        <v>79</v>
      </c>
      <c r="F27" s="16">
        <v>111</v>
      </c>
      <c r="G27" s="18">
        <v>74</v>
      </c>
      <c r="H27" s="13"/>
      <c r="I27" s="19">
        <v>22.2</v>
      </c>
      <c r="J27" s="24">
        <v>70</v>
      </c>
      <c r="K27" s="19">
        <v>28</v>
      </c>
      <c r="L27" s="25">
        <v>50.2</v>
      </c>
      <c r="M27" s="23">
        <v>79.4</v>
      </c>
      <c r="N27" s="22">
        <f t="shared" si="5"/>
        <v>23.82</v>
      </c>
      <c r="O27" s="22"/>
      <c r="P27" s="22">
        <f t="shared" si="6"/>
        <v>74.02</v>
      </c>
      <c r="Q27" s="26">
        <v>1</v>
      </c>
      <c r="R27" s="26" t="s">
        <v>24</v>
      </c>
      <c r="S27" s="26"/>
    </row>
    <row r="28" s="1" customFormat="1" ht="30" customHeight="1" spans="1:19">
      <c r="A28" s="7">
        <v>26</v>
      </c>
      <c r="B28" s="15" t="s">
        <v>80</v>
      </c>
      <c r="C28" s="16" t="s">
        <v>81</v>
      </c>
      <c r="D28" s="10" t="s">
        <v>22</v>
      </c>
      <c r="E28" s="17" t="s">
        <v>79</v>
      </c>
      <c r="F28" s="16">
        <v>106.5</v>
      </c>
      <c r="G28" s="18">
        <v>71</v>
      </c>
      <c r="H28" s="13"/>
      <c r="I28" s="19">
        <v>21.3</v>
      </c>
      <c r="J28" s="24">
        <v>69</v>
      </c>
      <c r="K28" s="19">
        <v>27.6</v>
      </c>
      <c r="L28" s="25">
        <v>48.9</v>
      </c>
      <c r="M28" s="23">
        <v>81.4</v>
      </c>
      <c r="N28" s="22">
        <f t="shared" si="5"/>
        <v>24.42</v>
      </c>
      <c r="O28" s="22"/>
      <c r="P28" s="22">
        <f t="shared" si="6"/>
        <v>73.32</v>
      </c>
      <c r="Q28" s="26">
        <v>2</v>
      </c>
      <c r="R28" s="26"/>
      <c r="S28" s="26"/>
    </row>
    <row r="29" s="1" customFormat="1" ht="30" customHeight="1" spans="1:19">
      <c r="A29" s="7">
        <v>27</v>
      </c>
      <c r="B29" s="15" t="s">
        <v>82</v>
      </c>
      <c r="C29" s="16" t="s">
        <v>83</v>
      </c>
      <c r="D29" s="10" t="s">
        <v>22</v>
      </c>
      <c r="E29" s="17" t="s">
        <v>79</v>
      </c>
      <c r="F29" s="16">
        <v>118</v>
      </c>
      <c r="G29" s="18">
        <v>78.67</v>
      </c>
      <c r="H29" s="13"/>
      <c r="I29" s="19">
        <v>23.601</v>
      </c>
      <c r="J29" s="24">
        <v>63</v>
      </c>
      <c r="K29" s="19">
        <v>25.2</v>
      </c>
      <c r="L29" s="25">
        <v>48.801</v>
      </c>
      <c r="M29" s="23">
        <v>78.8</v>
      </c>
      <c r="N29" s="22">
        <f t="shared" si="5"/>
        <v>23.64</v>
      </c>
      <c r="O29" s="22"/>
      <c r="P29" s="22">
        <f t="shared" si="6"/>
        <v>72.441</v>
      </c>
      <c r="Q29" s="26">
        <v>3</v>
      </c>
      <c r="R29" s="26"/>
      <c r="S29" s="26"/>
    </row>
  </sheetData>
  <sortState ref="B13:P21">
    <sortCondition ref="P13" descending="1"/>
  </sortState>
  <mergeCells count="1">
    <mergeCell ref="A1:S1"/>
  </mergeCells>
  <pageMargins left="0.700694444444445" right="0.700694444444445" top="0.751388888888889" bottom="0.751388888888889" header="0.298611111111111" footer="0.298611111111111"/>
  <pageSetup paperSize="9" scale="5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2022-11-28T10:31:53Z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ADF9423EFDC44F7D9B6084C3B92EC2C3</vt:lpwstr>
  </property>
</Properties>
</file>